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7" rupBuild="16925"/>
  <workbookPr/>
  <mc:AlternateContent xmlns:mc="http://schemas.openxmlformats.org/markup-compatibility/2006">
    <mc:Choice Requires="x15">
      <x15ac:absPath xmlns:x15ac="http://schemas.microsoft.com/office/spreadsheetml/2010/11/ac" url="C:\Users\tmoffatt\Documents\Cerebellum\Temporary\"/>
    </mc:Choice>
  </mc:AlternateContent>
  <bookViews>
    <workbookView xWindow="0" yWindow="0" windowWidth="22380" windowHeight="9465"/>
  </bookViews>
  <sheets>
    <sheet name="Calculator" sheetId="1" r:id="rId1"/>
    <sheet name="TXT-5100" sheetId="2" r:id="rId2"/>
    <sheet name="Prasino Study" sheetId="3" r:id="rId3"/>
  </sheets>
  <calcPr calcId="171027"/>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L10" i="1" l="1"/>
  <c r="L9" i="1"/>
  <c r="L13" i="1" s="1"/>
  <c r="L15" i="1" s="1"/>
  <c r="H24" i="1" s="1"/>
  <c r="H26" i="1" l="1"/>
</calcChain>
</file>

<file path=xl/sharedStrings.xml><?xml version="1.0" encoding="utf-8"?>
<sst xmlns="http://schemas.openxmlformats.org/spreadsheetml/2006/main" count="38" uniqueCount="37">
  <si>
    <t>Average Injection Pressure</t>
  </si>
  <si>
    <t>Average Injection Rate of Chemical</t>
  </si>
  <si>
    <t>Most common Texteam arrangement is 3/8" plunger - 1" stroke</t>
  </si>
  <si>
    <t>L/day</t>
  </si>
  <si>
    <t>psi</t>
  </si>
  <si>
    <t>MPa</t>
  </si>
  <si>
    <t>SCF/day</t>
  </si>
  <si>
    <t>Operating days per year</t>
  </si>
  <si>
    <t>% Methane content in gas ( 75-95% )</t>
  </si>
  <si>
    <t>Global Warming Potential (GWP) for Methane</t>
  </si>
  <si>
    <t>https://ghgprotocol.org/sites/default/files/Global-Warming-Potential-Values%20%28Feb%2016%202016%29_1.pdf</t>
  </si>
  <si>
    <t>References</t>
  </si>
  <si>
    <t>Methane Density</t>
  </si>
  <si>
    <t>NET GHG Emissions</t>
  </si>
  <si>
    <t>Natural Gas yearly Consumption</t>
  </si>
  <si>
    <t>GHG credit</t>
  </si>
  <si>
    <t>Total Credit</t>
  </si>
  <si>
    <t>Pneumatic gas consumption rate from tables</t>
  </si>
  <si>
    <r>
      <t>In the absence of site-specific data, rough estimates can be developed using published emission factors for generic piston or diaphragm pumps. The 2013 Prasino study</t>
    </r>
    <r>
      <rPr>
        <vertAlign val="superscript"/>
        <sz val="7"/>
        <color theme="1"/>
        <rFont val="Calibri"/>
        <family val="2"/>
        <scheme val="minor"/>
      </rPr>
      <t xml:space="preserve">4 </t>
    </r>
    <r>
      <rPr>
        <sz val="11"/>
        <color theme="1"/>
        <rFont val="Calibri"/>
        <family val="2"/>
        <scheme val="minor"/>
      </rPr>
      <t>determined average vent rates of 1.0542m</t>
    </r>
    <r>
      <rPr>
        <vertAlign val="superscript"/>
        <sz val="11"/>
        <color theme="1"/>
        <rFont val="Calibri"/>
        <family val="2"/>
        <scheme val="minor"/>
      </rPr>
      <t>3</t>
    </r>
    <r>
      <rPr>
        <sz val="11"/>
        <color theme="1"/>
        <rFont val="Calibri"/>
        <family val="2"/>
        <scheme val="minor"/>
      </rPr>
      <t>/hour for ‘generic diaphragm pumps’ and 0.5917m</t>
    </r>
    <r>
      <rPr>
        <vertAlign val="superscript"/>
        <sz val="7"/>
        <color theme="1"/>
        <rFont val="Calibri"/>
        <family val="2"/>
        <scheme val="minor"/>
      </rPr>
      <t>3</t>
    </r>
    <r>
      <rPr>
        <sz val="11"/>
        <color theme="1"/>
        <rFont val="Calibri"/>
        <family val="2"/>
        <scheme val="minor"/>
      </rPr>
      <t>/hour for ‘generic piston pumps’.</t>
    </r>
  </si>
  <si>
    <t>Conversion factor</t>
  </si>
  <si>
    <t>http://up-s.com/txt/PDF/series5100.pdf</t>
  </si>
  <si>
    <t>http://esrd.alberta.ca/focus/alberta-and-climate-change/regulating-greenhouse-gas-emissions/alberta-based-offset-credit-system/offset-credit-system-protocols/documents/MemoOnGlobalWarmingPotentials-Feb2014.pdf</t>
  </si>
  <si>
    <t>http://www.capopenergy.com/uploads/1/1/7/8/11781696/prasino_pneumatic_ghg_ef_final_report.pdf</t>
  </si>
  <si>
    <t>days</t>
  </si>
  <si>
    <t>Disclaimer:   The above calculator is designed to be informational and represents an estimate of emmissions only.  Sirius is not responsible for the consequences of any decisions or actions taken in reliance upon or as a result of the information provided by these tools.</t>
  </si>
  <si>
    <t>Sirius Emission Calculator</t>
  </si>
  <si>
    <t>User Inputs - Edit yellow cells</t>
  </si>
  <si>
    <t>Revised July 25, 2018</t>
  </si>
  <si>
    <r>
      <t>Net GHG Reductions = Baseline Emissions = (Baseline Pump Vent Rate in m</t>
    </r>
    <r>
      <rPr>
        <sz val="7"/>
        <color theme="1"/>
        <rFont val="Arial"/>
        <family val="2"/>
      </rPr>
      <t xml:space="preserve">3 </t>
    </r>
    <r>
      <rPr>
        <sz val="11"/>
        <color theme="1"/>
        <rFont val="Arial"/>
        <family val="2"/>
      </rPr>
      <t>natural gas/Litre of chemical injected)*(Injection Rate in Litres/Day)*(Operating Days per year)*(% Methane in gas)*(Density of Methane in kg/m</t>
    </r>
    <r>
      <rPr>
        <sz val="7"/>
        <color theme="1"/>
        <rFont val="Arial"/>
        <family val="2"/>
      </rPr>
      <t>3</t>
    </r>
    <r>
      <rPr>
        <sz val="11"/>
        <color theme="1"/>
        <rFont val="Arial"/>
        <family val="2"/>
      </rPr>
      <t>)*(0.001 t/kg)*(GWP of Methane).</t>
    </r>
    <r>
      <rPr>
        <sz val="7"/>
        <color theme="1"/>
        <rFont val="Arial"/>
        <family val="2"/>
      </rPr>
      <t>5”</t>
    </r>
  </si>
  <si>
    <t>USG/day</t>
  </si>
  <si>
    <t>SCF/USG</t>
  </si>
  <si>
    <t>SCF/year</t>
  </si>
  <si>
    <r>
      <t>relative to CO</t>
    </r>
    <r>
      <rPr>
        <sz val="8"/>
        <color theme="1"/>
        <rFont val="Arial"/>
        <family val="2"/>
      </rPr>
      <t>2</t>
    </r>
  </si>
  <si>
    <r>
      <t>kg/m</t>
    </r>
    <r>
      <rPr>
        <sz val="8"/>
        <color theme="1"/>
        <rFont val="Arial"/>
        <family val="2"/>
      </rPr>
      <t>3</t>
    </r>
  </si>
  <si>
    <r>
      <t>SCF/m</t>
    </r>
    <r>
      <rPr>
        <sz val="8"/>
        <color theme="1"/>
        <rFont val="Arial"/>
        <family val="2"/>
      </rPr>
      <t>3</t>
    </r>
  </si>
  <si>
    <t>per tonne per year</t>
  </si>
  <si>
    <r>
      <t>Tonnes CO</t>
    </r>
    <r>
      <rPr>
        <sz val="10"/>
        <color theme="1"/>
        <rFont val="Arial"/>
        <family val="2"/>
      </rPr>
      <t>2</t>
    </r>
    <r>
      <rPr>
        <sz val="16"/>
        <color theme="1"/>
        <rFont val="Arial"/>
        <family val="2"/>
      </rPr>
      <t xml:space="preserve"> equivalent per year</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</si>
</sst>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4" formatCode="_-&quot;$&quot;* #,##0.00_-;\-&quot;$&quot;* #,##0.00_-;_-&quot;$&quot;* &quot;-&quot;??_-;_-@_-"/>
    <numFmt numFmtId="43" formatCode="_-* #,##0.00_-;\-* #,##0.00_-;_-* &quot;-&quot;??_-;_-@_-"/>
    <numFmt numFmtId="164" formatCode="0.0"/>
    <numFmt numFmtId="166" formatCode="_-&quot;$&quot;* #,##0_-;\-&quot;$&quot;* #,##0_-;_-&quot;$&quot;* &quot;-&quot;??_-;_-@_-"/>
    <numFmt numFmtId="168" formatCode="_-* #,##0_-;\-* #,##0_-;_-* &quot;-&quot;??_-;_-@_-"/>
  </numFmts>
  <fonts count="14" x14ac:knownFonts="1">
    <font>
      <sz val="11"/>
      <color theme="1"/>
      <name val="Calibri"/>
      <family val="2"/>
      <scheme val="minor"/>
    </font>
    <font>
      <sz val="11"/>
      <color theme="1"/>
      <name val="Arial"/>
      <family val="2"/>
    </font>
    <font>
      <sz val="11"/>
      <color theme="1"/>
      <name val="Calibri"/>
      <family val="2"/>
      <scheme val="minor"/>
    </font>
    <font>
      <vertAlign val="superscript"/>
      <sz val="11"/>
      <color theme="1"/>
      <name val="Calibri"/>
      <family val="2"/>
      <scheme val="minor"/>
    </font>
    <font>
      <vertAlign val="superscript"/>
      <sz val="7"/>
      <color theme="1"/>
      <name val="Calibri"/>
      <family val="2"/>
      <scheme val="minor"/>
    </font>
    <font>
      <sz val="16"/>
      <color theme="1"/>
      <name val="Arial"/>
      <family val="2"/>
    </font>
    <font>
      <b/>
      <i/>
      <sz val="20"/>
      <color rgb="FFFFFF00"/>
      <name val="Arial"/>
      <family val="2"/>
    </font>
    <font>
      <b/>
      <i/>
      <sz val="20"/>
      <color theme="1"/>
      <name val="Arial"/>
      <family val="2"/>
    </font>
    <font>
      <b/>
      <sz val="11"/>
      <name val="Arial"/>
      <family val="2"/>
    </font>
    <font>
      <i/>
      <sz val="18"/>
      <color theme="1"/>
      <name val="Arial"/>
      <family val="2"/>
    </font>
    <font>
      <sz val="7"/>
      <color theme="1"/>
      <name val="Arial"/>
      <family val="2"/>
    </font>
    <font>
      <sz val="10"/>
      <color theme="1"/>
      <name val="Arial"/>
      <family val="2"/>
    </font>
    <font>
      <sz val="9"/>
      <color theme="1"/>
      <name val="Arial"/>
      <family val="2"/>
    </font>
    <font>
      <sz val="8"/>
      <color theme="1"/>
      <name val="Arial"/>
      <family val="2"/>
    </font>
  </fonts>
  <fills count="8">
    <fill>
      <patternFill patternType="none"/>
    </fill>
    <fill>
      <patternFill patternType="gray125"/>
    </fill>
    <fill>
      <patternFill patternType="solid">
        <fgColor rgb="FFFFFF00"/>
        <bgColor indexed="64"/>
      </patternFill>
    </fill>
    <fill>
      <patternFill patternType="solid">
        <fgColor theme="9" tint="0.39997558519241921"/>
        <bgColor indexed="64"/>
      </patternFill>
    </fill>
    <fill>
      <patternFill patternType="solid">
        <fgColor theme="0"/>
        <bgColor indexed="64"/>
      </patternFill>
    </fill>
    <fill>
      <patternFill patternType="solid">
        <fgColor theme="1"/>
        <bgColor indexed="64"/>
      </patternFill>
    </fill>
    <fill>
      <patternFill patternType="solid">
        <fgColor theme="7" tint="0.79998168889431442"/>
        <bgColor indexed="64"/>
      </patternFill>
    </fill>
    <fill>
      <patternFill patternType="solid">
        <fgColor theme="4" tint="0.59999389629810485"/>
        <bgColor indexed="64"/>
      </patternFill>
    </fill>
  </fills>
  <borders count="12">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4">
    <xf numFmtId="0" fontId="0" fillId="0" borderId="0"/>
    <xf numFmtId="44"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cellStyleXfs>
  <cellXfs count="62">
    <xf numFmtId="0" fontId="0" fillId="0" borderId="0" xfId="0"/>
    <xf numFmtId="0" fontId="0" fillId="0" borderId="0" xfId="0" applyAlignment="1">
      <alignment horizontal="left" vertical="center" wrapText="1"/>
    </xf>
    <xf numFmtId="0" fontId="8" fillId="2" borderId="10" xfId="0" applyFont="1" applyFill="1" applyBorder="1"/>
    <xf numFmtId="0" fontId="1" fillId="0" borderId="0" xfId="0" applyFont="1" applyBorder="1"/>
    <xf numFmtId="0" fontId="1" fillId="0" borderId="0" xfId="0" applyFont="1"/>
    <xf numFmtId="0" fontId="9" fillId="0" borderId="4" xfId="0" applyFont="1" applyBorder="1"/>
    <xf numFmtId="0" fontId="1" fillId="0" borderId="5" xfId="0" applyFont="1" applyBorder="1"/>
    <xf numFmtId="0" fontId="1" fillId="2" borderId="9" xfId="0" applyFont="1" applyFill="1" applyBorder="1"/>
    <xf numFmtId="0" fontId="1" fillId="2" borderId="10" xfId="0" applyFont="1" applyFill="1" applyBorder="1"/>
    <xf numFmtId="0" fontId="1" fillId="2" borderId="11" xfId="0" applyFont="1" applyFill="1" applyBorder="1"/>
    <xf numFmtId="0" fontId="1" fillId="0" borderId="4" xfId="0" applyFont="1" applyBorder="1"/>
    <xf numFmtId="15" fontId="1" fillId="0" borderId="0" xfId="0" applyNumberFormat="1" applyFont="1" applyBorder="1"/>
    <xf numFmtId="0" fontId="1" fillId="2" borderId="0" xfId="0" applyFont="1" applyFill="1" applyBorder="1" applyProtection="1">
      <protection locked="0"/>
    </xf>
    <xf numFmtId="0" fontId="1" fillId="0" borderId="0" xfId="0" applyFont="1" applyBorder="1" applyAlignment="1">
      <alignment horizontal="center"/>
    </xf>
    <xf numFmtId="0" fontId="1" fillId="4" borderId="0" xfId="0" applyFont="1" applyFill="1" applyBorder="1"/>
    <xf numFmtId="1" fontId="1" fillId="4" borderId="0" xfId="0" applyNumberFormat="1" applyFont="1" applyFill="1" applyBorder="1"/>
    <xf numFmtId="9" fontId="1" fillId="2" borderId="0" xfId="2" applyFont="1" applyFill="1" applyBorder="1" applyProtection="1">
      <protection locked="0"/>
    </xf>
    <xf numFmtId="0" fontId="5" fillId="0" borderId="0" xfId="0" applyFont="1" applyBorder="1"/>
    <xf numFmtId="1" fontId="5" fillId="3" borderId="0" xfId="0" applyNumberFormat="1" applyFont="1" applyFill="1" applyBorder="1"/>
    <xf numFmtId="0" fontId="5" fillId="0" borderId="5" xfId="0" applyFont="1" applyBorder="1"/>
    <xf numFmtId="0" fontId="5" fillId="0" borderId="0" xfId="0" applyFont="1"/>
    <xf numFmtId="0" fontId="1" fillId="0" borderId="6" xfId="0" applyFont="1" applyBorder="1"/>
    <xf numFmtId="0" fontId="1" fillId="0" borderId="7" xfId="0" applyFont="1" applyBorder="1"/>
    <xf numFmtId="0" fontId="1" fillId="0" borderId="8" xfId="0" applyFont="1" applyBorder="1"/>
    <xf numFmtId="0" fontId="12" fillId="0" borderId="0" xfId="0" applyFont="1" applyBorder="1"/>
    <xf numFmtId="0" fontId="9" fillId="0" borderId="0" xfId="0" applyFont="1" applyBorder="1"/>
    <xf numFmtId="0" fontId="1" fillId="0" borderId="4" xfId="0" applyFont="1" applyBorder="1" applyAlignment="1">
      <alignment horizontal="left"/>
    </xf>
    <xf numFmtId="0" fontId="1" fillId="0" borderId="0" xfId="0" applyFont="1" applyBorder="1" applyAlignment="1">
      <alignment horizontal="left"/>
    </xf>
    <xf numFmtId="0" fontId="1" fillId="0" borderId="4" xfId="0" applyFont="1" applyBorder="1" applyAlignment="1">
      <alignment horizontal="center"/>
    </xf>
    <xf numFmtId="0" fontId="1" fillId="0" borderId="0" xfId="0" applyFont="1" applyBorder="1" applyAlignment="1">
      <alignment horizontal="center"/>
    </xf>
    <xf numFmtId="0" fontId="1" fillId="0" borderId="4" xfId="0" applyFont="1" applyBorder="1" applyAlignment="1">
      <alignment horizontal="center" vertical="center"/>
    </xf>
    <xf numFmtId="0" fontId="1" fillId="0" borderId="0" xfId="0" applyFont="1" applyBorder="1" applyAlignment="1">
      <alignment horizontal="center" vertical="center"/>
    </xf>
    <xf numFmtId="0" fontId="5" fillId="0" borderId="0" xfId="0" applyFont="1" applyBorder="1" applyAlignment="1">
      <alignment horizontal="center"/>
    </xf>
    <xf numFmtId="0" fontId="1" fillId="0" borderId="0" xfId="0" applyFont="1" applyBorder="1" applyAlignment="1">
      <alignment horizontal="left" vertical="center"/>
    </xf>
    <xf numFmtId="0" fontId="5" fillId="0" borderId="0" xfId="0" applyFont="1" applyBorder="1" applyAlignment="1">
      <alignment horizontal="left"/>
    </xf>
    <xf numFmtId="0" fontId="6" fillId="5" borderId="1" xfId="0" applyFont="1" applyFill="1" applyBorder="1" applyAlignment="1">
      <alignment horizontal="center"/>
    </xf>
    <xf numFmtId="0" fontId="6" fillId="5" borderId="2" xfId="0" applyFont="1" applyFill="1" applyBorder="1" applyAlignment="1">
      <alignment horizontal="center"/>
    </xf>
    <xf numFmtId="0" fontId="7" fillId="0" borderId="2" xfId="0" applyFont="1" applyBorder="1" applyAlignment="1">
      <alignment horizontal="center"/>
    </xf>
    <xf numFmtId="0" fontId="7" fillId="0" borderId="3" xfId="0" applyFont="1" applyBorder="1" applyAlignment="1">
      <alignment horizontal="center"/>
    </xf>
    <xf numFmtId="0" fontId="5" fillId="0" borderId="4" xfId="0" applyFont="1" applyBorder="1"/>
    <xf numFmtId="0" fontId="1" fillId="0" borderId="0" xfId="0" applyFont="1" applyFill="1" applyBorder="1"/>
    <xf numFmtId="0" fontId="1" fillId="0" borderId="0" xfId="0" applyFont="1" applyFill="1" applyBorder="1" applyProtection="1">
      <protection locked="0"/>
    </xf>
    <xf numFmtId="9" fontId="1" fillId="0" borderId="0" xfId="2" applyFont="1" applyFill="1" applyBorder="1" applyProtection="1">
      <protection locked="0"/>
    </xf>
    <xf numFmtId="0" fontId="1" fillId="0" borderId="0" xfId="0" applyFont="1" applyFill="1" applyBorder="1" applyProtection="1"/>
    <xf numFmtId="44" fontId="1" fillId="0" borderId="0" xfId="1" applyFont="1" applyFill="1" applyBorder="1" applyProtection="1">
      <protection locked="0"/>
    </xf>
    <xf numFmtId="164" fontId="1" fillId="0" borderId="0" xfId="0" applyNumberFormat="1" applyFont="1" applyFill="1" applyBorder="1"/>
    <xf numFmtId="1" fontId="1" fillId="0" borderId="0" xfId="0" applyNumberFormat="1" applyFont="1" applyFill="1" applyBorder="1"/>
    <xf numFmtId="166" fontId="0" fillId="0" borderId="0" xfId="0" applyNumberFormat="1" applyAlignment="1"/>
    <xf numFmtId="0" fontId="1" fillId="6" borderId="0" xfId="0" applyFont="1" applyFill="1" applyBorder="1"/>
    <xf numFmtId="0" fontId="1" fillId="6" borderId="0" xfId="0" applyFont="1" applyFill="1" applyBorder="1" applyAlignment="1">
      <alignment horizontal="left" wrapText="1"/>
    </xf>
    <xf numFmtId="0" fontId="1" fillId="6" borderId="0" xfId="0" applyFont="1" applyFill="1" applyBorder="1" applyAlignment="1">
      <alignment horizontal="left" wrapText="1"/>
    </xf>
    <xf numFmtId="49" fontId="1" fillId="6" borderId="0" xfId="0" applyNumberFormat="1" applyFont="1" applyFill="1" applyBorder="1" applyAlignment="1">
      <alignment horizontal="left" wrapText="1"/>
    </xf>
    <xf numFmtId="168" fontId="1" fillId="0" borderId="0" xfId="3" applyNumberFormat="1" applyFont="1" applyBorder="1"/>
    <xf numFmtId="168" fontId="1" fillId="2" borderId="0" xfId="3" applyNumberFormat="1" applyFont="1" applyFill="1" applyBorder="1" applyProtection="1">
      <protection locked="0"/>
    </xf>
    <xf numFmtId="166" fontId="1" fillId="2" borderId="0" xfId="1" applyNumberFormat="1" applyFont="1" applyFill="1" applyBorder="1" applyProtection="1">
      <protection locked="0"/>
    </xf>
    <xf numFmtId="0" fontId="5" fillId="3" borderId="0" xfId="0" applyFont="1" applyFill="1" applyBorder="1"/>
    <xf numFmtId="166" fontId="5" fillId="3" borderId="0" xfId="0" applyNumberFormat="1" applyFont="1" applyFill="1" applyBorder="1" applyAlignment="1"/>
    <xf numFmtId="0" fontId="1" fillId="7" borderId="0" xfId="0" applyFont="1" applyFill="1" applyBorder="1" applyProtection="1"/>
    <xf numFmtId="0" fontId="1" fillId="7" borderId="0" xfId="0" applyFont="1" applyFill="1" applyBorder="1"/>
    <xf numFmtId="168" fontId="1" fillId="7" borderId="0" xfId="3" applyNumberFormat="1" applyFont="1" applyFill="1" applyBorder="1"/>
    <xf numFmtId="166" fontId="1" fillId="0" borderId="0" xfId="1" applyNumberFormat="1" applyFont="1" applyFill="1" applyBorder="1" applyProtection="1"/>
    <xf numFmtId="0" fontId="0" fillId="0" borderId="0" xfId="0" applyProtection="1">
      <protection hidden="1"/>
    </xf>
  </cellXfs>
  <cellStyles count="4">
    <cellStyle name="Comma" xfId="3" builtinId="3"/>
    <cellStyle name="Currency" xfId="1" builtinId="4"/>
    <cellStyle name="Normal" xfId="0" builtinId="0"/>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561975</xdr:colOff>
      <xdr:row>2</xdr:row>
      <xdr:rowOff>9525</xdr:rowOff>
    </xdr:from>
    <xdr:to>
      <xdr:col>15</xdr:col>
      <xdr:colOff>19050</xdr:colOff>
      <xdr:row>3</xdr:row>
      <xdr:rowOff>19050</xdr:rowOff>
    </xdr:to>
    <xdr:pic>
      <xdr:nvPicPr>
        <xdr:cNvPr id="3" name="Picture 2">
          <a:extLst>
            <a:ext uri="{FF2B5EF4-FFF2-40B4-BE49-F238E27FC236}">
              <a16:creationId xmlns:a16="http://schemas.microsoft.com/office/drawing/2014/main" id="{89C9D75C-3C2E-48B9-88BA-D79C37B15A92}"/>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792" t="1212" r="17988" b="68333"/>
        <a:stretch/>
      </xdr:blipFill>
      <xdr:spPr>
        <a:xfrm>
          <a:off x="561975" y="371475"/>
          <a:ext cx="7505700" cy="195262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0</xdr:colOff>
      <xdr:row>2</xdr:row>
      <xdr:rowOff>0</xdr:rowOff>
    </xdr:from>
    <xdr:to>
      <xdr:col>12</xdr:col>
      <xdr:colOff>418209</xdr:colOff>
      <xdr:row>29</xdr:row>
      <xdr:rowOff>170786</xdr:rowOff>
    </xdr:to>
    <xdr:pic>
      <xdr:nvPicPr>
        <xdr:cNvPr id="2" name="Picture 1">
          <a:extLst>
            <a:ext uri="{FF2B5EF4-FFF2-40B4-BE49-F238E27FC236}">
              <a16:creationId xmlns:a16="http://schemas.microsoft.com/office/drawing/2014/main" id="{13909CB1-F520-4A9D-9164-CBECBDE6B1EC}"/>
            </a:ext>
          </a:extLst>
        </xdr:cNvPr>
        <xdr:cNvPicPr>
          <a:picLocks noChangeAspect="1"/>
        </xdr:cNvPicPr>
      </xdr:nvPicPr>
      <xdr:blipFill>
        <a:blip xmlns:r="http://schemas.openxmlformats.org/officeDocument/2006/relationships" r:embed="rId1"/>
        <a:stretch>
          <a:fillRect/>
        </a:stretch>
      </xdr:blipFill>
      <xdr:spPr>
        <a:xfrm>
          <a:off x="609600" y="381000"/>
          <a:ext cx="7123809" cy="5314286"/>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7"/>
  <sheetViews>
    <sheetView showGridLines="0" tabSelected="1" workbookViewId="0">
      <selection activeCell="H9" sqref="H9"/>
    </sheetView>
  </sheetViews>
  <sheetFormatPr defaultRowHeight="14.25" x14ac:dyDescent="0.2"/>
  <cols>
    <col min="1" max="1" width="8.5703125" style="3" customWidth="1"/>
    <col min="2" max="2" width="3.42578125" style="3" customWidth="1"/>
    <col min="3" max="3" width="6.140625" style="3" customWidth="1"/>
    <col min="4" max="4" width="9.140625" style="3"/>
    <col min="5" max="5" width="9.5703125" style="3" bestFit="1" customWidth="1"/>
    <col min="6" max="7" width="9.140625" style="3"/>
    <col min="8" max="8" width="16.42578125" style="3" customWidth="1"/>
    <col min="9" max="9" width="1.42578125" style="3" customWidth="1"/>
    <col min="10" max="10" width="9.140625" style="3"/>
    <col min="11" max="11" width="7" style="3" customWidth="1"/>
    <col min="12" max="12" width="11.85546875" style="3" customWidth="1"/>
    <col min="13" max="13" width="1.42578125" style="3" customWidth="1"/>
    <col min="14" max="14" width="14.140625" style="3" customWidth="1"/>
    <col min="15" max="15" width="4.140625" style="3" customWidth="1"/>
    <col min="16" max="16" width="9.140625" style="3"/>
    <col min="17" max="16384" width="9.140625" style="4"/>
  </cols>
  <sheetData>
    <row r="1" spans="2:17" x14ac:dyDescent="0.2">
      <c r="Q1" s="3"/>
    </row>
    <row r="2" spans="2:17" x14ac:dyDescent="0.2">
      <c r="Q2" s="3"/>
    </row>
    <row r="3" spans="2:17" ht="153" customHeight="1" thickBot="1" x14ac:dyDescent="0.25">
      <c r="E3" s="13"/>
      <c r="F3" s="13"/>
      <c r="G3" s="13"/>
      <c r="H3" s="13"/>
      <c r="I3" s="13"/>
      <c r="J3" s="13"/>
      <c r="K3" s="13"/>
      <c r="Q3" s="3"/>
    </row>
    <row r="4" spans="2:17" ht="34.5" customHeight="1" x14ac:dyDescent="0.35">
      <c r="B4" s="35" t="s">
        <v>25</v>
      </c>
      <c r="C4" s="36"/>
      <c r="D4" s="37"/>
      <c r="E4" s="37"/>
      <c r="F4" s="37"/>
      <c r="G4" s="37"/>
      <c r="H4" s="37"/>
      <c r="I4" s="37"/>
      <c r="J4" s="37"/>
      <c r="K4" s="37"/>
      <c r="L4" s="37"/>
      <c r="M4" s="37"/>
      <c r="N4" s="37"/>
      <c r="O4" s="38"/>
    </row>
    <row r="5" spans="2:17" ht="16.5" customHeight="1" thickBot="1" x14ac:dyDescent="0.4">
      <c r="B5" s="5"/>
      <c r="C5" s="25"/>
      <c r="O5" s="6"/>
    </row>
    <row r="6" spans="2:17" ht="16.5" customHeight="1" thickBot="1" x14ac:dyDescent="0.4">
      <c r="B6" s="5"/>
      <c r="C6" s="25"/>
      <c r="D6" s="7"/>
      <c r="E6" s="2" t="s">
        <v>26</v>
      </c>
      <c r="F6" s="8"/>
      <c r="G6" s="8"/>
      <c r="H6" s="9"/>
      <c r="I6" s="40"/>
      <c r="L6" s="24" t="s">
        <v>27</v>
      </c>
      <c r="M6" s="24"/>
      <c r="O6" s="6"/>
    </row>
    <row r="7" spans="2:17" x14ac:dyDescent="0.2">
      <c r="B7" s="10"/>
      <c r="E7" s="11"/>
      <c r="I7" s="40"/>
      <c r="O7" s="6"/>
    </row>
    <row r="8" spans="2:17" ht="8.25" customHeight="1" x14ac:dyDescent="0.2">
      <c r="B8" s="10"/>
      <c r="I8" s="40"/>
      <c r="M8" s="40"/>
      <c r="O8" s="6"/>
    </row>
    <row r="9" spans="2:17" x14ac:dyDescent="0.2">
      <c r="B9" s="10"/>
      <c r="C9" s="27" t="s">
        <v>1</v>
      </c>
      <c r="D9" s="27"/>
      <c r="E9" s="27"/>
      <c r="F9" s="27"/>
      <c r="G9" s="27"/>
      <c r="H9" s="12">
        <v>85</v>
      </c>
      <c r="I9" s="41"/>
      <c r="J9" s="3" t="s">
        <v>3</v>
      </c>
      <c r="L9" s="59">
        <f>H9/3.785</f>
        <v>22.457067371202111</v>
      </c>
      <c r="M9" s="45"/>
      <c r="N9" s="3" t="s">
        <v>29</v>
      </c>
      <c r="O9" s="6"/>
    </row>
    <row r="10" spans="2:17" x14ac:dyDescent="0.2">
      <c r="B10" s="10"/>
      <c r="C10" s="27" t="s">
        <v>0</v>
      </c>
      <c r="D10" s="27"/>
      <c r="E10" s="27"/>
      <c r="F10" s="27"/>
      <c r="G10" s="27"/>
      <c r="H10" s="12">
        <v>1.5</v>
      </c>
      <c r="I10" s="41"/>
      <c r="J10" s="3" t="s">
        <v>5</v>
      </c>
      <c r="L10" s="59">
        <f>H10/6.895*1000</f>
        <v>217.54894851341552</v>
      </c>
      <c r="M10" s="46"/>
      <c r="N10" s="3" t="s">
        <v>4</v>
      </c>
      <c r="O10" s="6"/>
    </row>
    <row r="11" spans="2:17" x14ac:dyDescent="0.2">
      <c r="B11" s="28"/>
      <c r="C11" s="29"/>
      <c r="D11" s="29"/>
      <c r="E11" s="29"/>
      <c r="F11" s="29"/>
      <c r="G11" s="29"/>
      <c r="H11" s="14"/>
      <c r="I11" s="40"/>
      <c r="L11" s="52"/>
      <c r="M11" s="46"/>
      <c r="O11" s="6"/>
    </row>
    <row r="12" spans="2:17" x14ac:dyDescent="0.2">
      <c r="B12" s="10"/>
      <c r="C12" s="33" t="s">
        <v>17</v>
      </c>
      <c r="D12" s="31"/>
      <c r="E12" s="31"/>
      <c r="F12" s="31"/>
      <c r="G12" s="31"/>
      <c r="H12" s="14"/>
      <c r="I12" s="40"/>
      <c r="L12" s="53">
        <v>148</v>
      </c>
      <c r="M12" s="41"/>
      <c r="N12" s="3" t="s">
        <v>30</v>
      </c>
      <c r="O12" s="6"/>
    </row>
    <row r="13" spans="2:17" x14ac:dyDescent="0.2">
      <c r="B13" s="30"/>
      <c r="C13" s="31"/>
      <c r="D13" s="31"/>
      <c r="E13" s="31"/>
      <c r="F13" s="31"/>
      <c r="G13" s="31"/>
      <c r="I13" s="40"/>
      <c r="L13" s="59">
        <f>L12*L9</f>
        <v>3323.6459709379124</v>
      </c>
      <c r="M13" s="46"/>
      <c r="N13" s="3" t="s">
        <v>6</v>
      </c>
      <c r="O13" s="6"/>
    </row>
    <row r="14" spans="2:17" x14ac:dyDescent="0.2">
      <c r="B14" s="10"/>
      <c r="C14" s="27" t="s">
        <v>7</v>
      </c>
      <c r="D14" s="27"/>
      <c r="E14" s="27"/>
      <c r="F14" s="27"/>
      <c r="G14" s="27"/>
      <c r="H14" s="12">
        <v>365</v>
      </c>
      <c r="I14" s="41"/>
      <c r="J14" s="3" t="s">
        <v>23</v>
      </c>
      <c r="L14" s="52"/>
      <c r="M14" s="40"/>
      <c r="O14" s="6"/>
    </row>
    <row r="15" spans="2:17" x14ac:dyDescent="0.2">
      <c r="B15" s="10"/>
      <c r="C15" s="27" t="s">
        <v>14</v>
      </c>
      <c r="D15" s="27"/>
      <c r="E15" s="27"/>
      <c r="F15" s="27"/>
      <c r="G15" s="27"/>
      <c r="H15" s="14"/>
      <c r="I15" s="40"/>
      <c r="L15" s="59">
        <f>L13*H14</f>
        <v>1213130.7793923379</v>
      </c>
      <c r="M15" s="46"/>
      <c r="N15" s="3" t="s">
        <v>31</v>
      </c>
      <c r="O15" s="6"/>
    </row>
    <row r="16" spans="2:17" x14ac:dyDescent="0.2">
      <c r="B16" s="28"/>
      <c r="C16" s="29"/>
      <c r="D16" s="29"/>
      <c r="E16" s="29"/>
      <c r="F16" s="29"/>
      <c r="G16" s="29"/>
      <c r="H16" s="14"/>
      <c r="I16" s="40"/>
      <c r="L16" s="15"/>
      <c r="M16" s="46"/>
      <c r="O16" s="6"/>
    </row>
    <row r="17" spans="1:16" x14ac:dyDescent="0.2">
      <c r="B17" s="10"/>
      <c r="C17" s="27" t="s">
        <v>8</v>
      </c>
      <c r="D17" s="27"/>
      <c r="E17" s="27"/>
      <c r="F17" s="27"/>
      <c r="G17" s="27"/>
      <c r="H17" s="16">
        <v>0.88</v>
      </c>
      <c r="I17" s="42"/>
      <c r="O17" s="6"/>
    </row>
    <row r="18" spans="1:16" x14ac:dyDescent="0.2">
      <c r="B18" s="10"/>
      <c r="C18" s="27" t="s">
        <v>9</v>
      </c>
      <c r="D18" s="27"/>
      <c r="E18" s="27"/>
      <c r="F18" s="27"/>
      <c r="G18" s="27"/>
      <c r="H18" s="57">
        <v>25</v>
      </c>
      <c r="I18" s="43"/>
      <c r="J18" s="3" t="s">
        <v>32</v>
      </c>
      <c r="O18" s="6"/>
    </row>
    <row r="19" spans="1:16" x14ac:dyDescent="0.2">
      <c r="B19" s="10"/>
      <c r="C19" s="27" t="s">
        <v>12</v>
      </c>
      <c r="D19" s="27"/>
      <c r="E19" s="27"/>
      <c r="F19" s="27"/>
      <c r="G19" s="27"/>
      <c r="H19" s="58">
        <v>0.65600000000000003</v>
      </c>
      <c r="I19" s="40"/>
      <c r="J19" s="3" t="s">
        <v>33</v>
      </c>
      <c r="O19" s="6"/>
    </row>
    <row r="20" spans="1:16" x14ac:dyDescent="0.2">
      <c r="B20" s="10"/>
      <c r="C20" s="27" t="s">
        <v>19</v>
      </c>
      <c r="D20" s="27"/>
      <c r="E20" s="27"/>
      <c r="F20" s="27"/>
      <c r="G20" s="27"/>
      <c r="H20" s="58">
        <v>35.31</v>
      </c>
      <c r="I20" s="40"/>
      <c r="J20" s="3" t="s">
        <v>34</v>
      </c>
      <c r="O20" s="6"/>
    </row>
    <row r="21" spans="1:16" x14ac:dyDescent="0.2">
      <c r="B21" s="26"/>
      <c r="C21" s="29"/>
      <c r="D21" s="29"/>
      <c r="E21" s="29"/>
      <c r="F21" s="29"/>
      <c r="G21" s="29"/>
      <c r="I21" s="40"/>
      <c r="O21" s="6"/>
    </row>
    <row r="22" spans="1:16" x14ac:dyDescent="0.2">
      <c r="B22" s="10"/>
      <c r="C22" s="27" t="s">
        <v>15</v>
      </c>
      <c r="D22" s="29"/>
      <c r="E22" s="29"/>
      <c r="F22" s="29"/>
      <c r="G22" s="29"/>
      <c r="H22" s="54">
        <v>172</v>
      </c>
      <c r="I22" s="44"/>
      <c r="J22" s="3" t="s">
        <v>35</v>
      </c>
      <c r="O22" s="6"/>
    </row>
    <row r="23" spans="1:16" x14ac:dyDescent="0.2">
      <c r="B23" s="10"/>
      <c r="C23" s="27"/>
      <c r="D23" s="29"/>
      <c r="E23" s="29"/>
      <c r="F23" s="29"/>
      <c r="G23" s="29"/>
      <c r="H23" s="60"/>
      <c r="I23" s="44"/>
      <c r="O23" s="6"/>
    </row>
    <row r="24" spans="1:16" ht="20.25" x14ac:dyDescent="0.3">
      <c r="B24" s="10"/>
      <c r="C24" s="34" t="s">
        <v>13</v>
      </c>
      <c r="D24" s="32"/>
      <c r="E24" s="32"/>
      <c r="F24" s="32"/>
      <c r="G24" s="32"/>
      <c r="H24" s="18">
        <f>L15*H17*H18*H19*0.001/H20</f>
        <v>495.83413787001473</v>
      </c>
      <c r="I24" s="18"/>
      <c r="J24" s="55" t="s">
        <v>36</v>
      </c>
      <c r="K24" s="55"/>
      <c r="L24" s="55"/>
      <c r="M24" s="55"/>
      <c r="N24" s="55"/>
      <c r="O24" s="6"/>
    </row>
    <row r="25" spans="1:16" x14ac:dyDescent="0.2">
      <c r="B25" s="10"/>
      <c r="C25" s="27"/>
      <c r="D25" s="29"/>
      <c r="E25" s="29"/>
      <c r="F25" s="29"/>
      <c r="G25" s="29"/>
      <c r="H25" s="60"/>
      <c r="I25" s="44"/>
      <c r="O25" s="6"/>
    </row>
    <row r="26" spans="1:16" s="20" customFormat="1" ht="20.25" x14ac:dyDescent="0.3">
      <c r="A26" s="17"/>
      <c r="B26" s="39"/>
      <c r="C26" s="34" t="s">
        <v>16</v>
      </c>
      <c r="D26" s="32"/>
      <c r="E26" s="32"/>
      <c r="F26" s="32"/>
      <c r="G26" s="32"/>
      <c r="H26" s="56">
        <f>H22*H24</f>
        <v>85283.471713642532</v>
      </c>
      <c r="I26" s="47"/>
      <c r="J26" s="47"/>
      <c r="K26" s="17"/>
      <c r="L26" s="17"/>
      <c r="M26" s="17"/>
      <c r="N26" s="17"/>
      <c r="O26" s="19"/>
      <c r="P26" s="17"/>
    </row>
    <row r="27" spans="1:16" ht="15" thickBot="1" x14ac:dyDescent="0.25">
      <c r="B27" s="21"/>
      <c r="C27" s="22"/>
      <c r="D27" s="22"/>
      <c r="E27" s="22"/>
      <c r="F27" s="22"/>
      <c r="G27" s="22"/>
      <c r="H27" s="22"/>
      <c r="I27" s="22"/>
      <c r="J27" s="22"/>
      <c r="K27" s="22"/>
      <c r="L27" s="22"/>
      <c r="M27" s="22"/>
      <c r="N27" s="22"/>
      <c r="O27" s="23"/>
    </row>
    <row r="29" spans="1:16" x14ac:dyDescent="0.2">
      <c r="B29" s="48" t="s">
        <v>11</v>
      </c>
      <c r="C29" s="48"/>
      <c r="D29" s="48"/>
      <c r="E29" s="48"/>
      <c r="F29" s="48"/>
      <c r="G29" s="48"/>
      <c r="H29" s="48"/>
      <c r="I29" s="48"/>
      <c r="J29" s="48"/>
      <c r="K29" s="48"/>
      <c r="L29" s="48"/>
      <c r="M29" s="48"/>
      <c r="N29" s="48"/>
      <c r="O29" s="48"/>
    </row>
    <row r="30" spans="1:16" x14ac:dyDescent="0.2">
      <c r="B30" s="48" t="s">
        <v>10</v>
      </c>
      <c r="C30" s="48"/>
      <c r="D30" s="48"/>
      <c r="E30" s="48"/>
      <c r="F30" s="48"/>
      <c r="G30" s="48"/>
      <c r="H30" s="48"/>
      <c r="I30" s="48"/>
      <c r="J30" s="48"/>
      <c r="K30" s="48"/>
      <c r="L30" s="48"/>
      <c r="M30" s="48"/>
      <c r="N30" s="48"/>
      <c r="O30" s="48"/>
    </row>
    <row r="31" spans="1:16" x14ac:dyDescent="0.2">
      <c r="B31" s="49" t="s">
        <v>21</v>
      </c>
      <c r="C31" s="49"/>
      <c r="D31" s="49"/>
      <c r="E31" s="49"/>
      <c r="F31" s="49"/>
      <c r="G31" s="49"/>
      <c r="H31" s="49"/>
      <c r="I31" s="49"/>
      <c r="J31" s="49"/>
      <c r="K31" s="49"/>
      <c r="L31" s="49"/>
      <c r="M31" s="49"/>
      <c r="N31" s="49"/>
      <c r="O31" s="49"/>
    </row>
    <row r="32" spans="1:16" x14ac:dyDescent="0.2">
      <c r="B32" s="49"/>
      <c r="C32" s="49"/>
      <c r="D32" s="49"/>
      <c r="E32" s="49"/>
      <c r="F32" s="49"/>
      <c r="G32" s="49"/>
      <c r="H32" s="49"/>
      <c r="I32" s="49"/>
      <c r="J32" s="49"/>
      <c r="K32" s="49"/>
      <c r="L32" s="49"/>
      <c r="M32" s="49"/>
      <c r="N32" s="49"/>
      <c r="O32" s="49"/>
    </row>
    <row r="33" spans="2:15" ht="16.5" customHeight="1" x14ac:dyDescent="0.2">
      <c r="B33" s="49" t="s">
        <v>22</v>
      </c>
      <c r="C33" s="49"/>
      <c r="D33" s="49"/>
      <c r="E33" s="49"/>
      <c r="F33" s="49"/>
      <c r="G33" s="49"/>
      <c r="H33" s="49"/>
      <c r="I33" s="49"/>
      <c r="J33" s="49"/>
      <c r="K33" s="49"/>
      <c r="L33" s="49"/>
      <c r="M33" s="49"/>
      <c r="N33" s="49"/>
      <c r="O33" s="49"/>
    </row>
    <row r="34" spans="2:15" ht="15" customHeight="1" x14ac:dyDescent="0.2">
      <c r="B34" s="49" t="s">
        <v>28</v>
      </c>
      <c r="C34" s="49"/>
      <c r="D34" s="49"/>
      <c r="E34" s="49"/>
      <c r="F34" s="49"/>
      <c r="G34" s="49"/>
      <c r="H34" s="49"/>
      <c r="I34" s="49"/>
      <c r="J34" s="49"/>
      <c r="K34" s="49"/>
      <c r="L34" s="49"/>
      <c r="M34" s="49"/>
      <c r="N34" s="49"/>
      <c r="O34" s="49"/>
    </row>
    <row r="35" spans="2:15" x14ac:dyDescent="0.2">
      <c r="B35" s="49"/>
      <c r="C35" s="49"/>
      <c r="D35" s="49"/>
      <c r="E35" s="49"/>
      <c r="F35" s="49"/>
      <c r="G35" s="49"/>
      <c r="H35" s="49"/>
      <c r="I35" s="49"/>
      <c r="J35" s="49"/>
      <c r="K35" s="49"/>
      <c r="L35" s="49"/>
      <c r="M35" s="49"/>
      <c r="N35" s="49"/>
      <c r="O35" s="49"/>
    </row>
    <row r="36" spans="2:15" x14ac:dyDescent="0.2">
      <c r="B36" s="50"/>
      <c r="C36" s="50"/>
      <c r="D36" s="50"/>
      <c r="E36" s="50"/>
      <c r="F36" s="50"/>
      <c r="G36" s="50"/>
      <c r="H36" s="50"/>
      <c r="I36" s="50"/>
      <c r="J36" s="50"/>
      <c r="K36" s="50"/>
      <c r="L36" s="50"/>
      <c r="M36" s="50"/>
      <c r="N36" s="50"/>
      <c r="O36" s="50"/>
    </row>
    <row r="37" spans="2:15" ht="44.25" customHeight="1" x14ac:dyDescent="0.2">
      <c r="B37" s="51" t="s">
        <v>24</v>
      </c>
      <c r="C37" s="51"/>
      <c r="D37" s="51"/>
      <c r="E37" s="51"/>
      <c r="F37" s="51"/>
      <c r="G37" s="51"/>
      <c r="H37" s="51"/>
      <c r="I37" s="51"/>
      <c r="J37" s="51"/>
      <c r="K37" s="51"/>
      <c r="L37" s="51"/>
      <c r="M37" s="51"/>
      <c r="N37" s="51"/>
      <c r="O37" s="51"/>
    </row>
  </sheetData>
  <sheetProtection algorithmName="SHA-512" hashValue="31Qme/XoRXtMmxphK0qEp7FNPS6dPfnY6KvhqXC+n4ZJZpqDJNPeyXRvSA4fMK89DTA8NyHZb1sb3YzGtkv2Pg==" saltValue="w+13FlQxYxdFXshOMAl5Kw==" spinCount="100000" sheet="1" objects="1" scenarios="1" selectLockedCells="1"/>
  <mergeCells count="6">
    <mergeCell ref="B37:O37"/>
    <mergeCell ref="B34:O35"/>
    <mergeCell ref="B31:O32"/>
    <mergeCell ref="B33:O33"/>
    <mergeCell ref="E3:K3"/>
    <mergeCell ref="B4:O4"/>
  </mergeCells>
  <pageMargins left="0.7" right="0.7" top="0.75" bottom="0.75" header="0.3" footer="0.3"/>
  <pageSetup orientation="portrait" horizontalDpi="300" verticalDpi="3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C33"/>
  <sheetViews>
    <sheetView workbookViewId="0">
      <selection sqref="A1:XFD1048576"/>
    </sheetView>
  </sheetViews>
  <sheetFormatPr defaultRowHeight="15" x14ac:dyDescent="0.25"/>
  <cols>
    <col min="1" max="16384" width="9.140625" style="61"/>
  </cols>
  <sheetData>
    <row r="1" spans="2:2" x14ac:dyDescent="0.25">
      <c r="B1" s="61" t="s">
        <v>20</v>
      </c>
    </row>
    <row r="33" spans="3:3" x14ac:dyDescent="0.25">
      <c r="C33" s="61" t="s">
        <v>2</v>
      </c>
    </row>
  </sheetData>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I9"/>
  <sheetViews>
    <sheetView workbookViewId="0">
      <selection activeCell="B17" sqref="B17"/>
    </sheetView>
  </sheetViews>
  <sheetFormatPr defaultRowHeight="15" x14ac:dyDescent="0.25"/>
  <sheetData>
    <row r="3" spans="2:9" ht="17.25" customHeight="1" x14ac:dyDescent="0.25">
      <c r="B3" s="1" t="s">
        <v>18</v>
      </c>
      <c r="C3" s="1"/>
      <c r="D3" s="1"/>
      <c r="E3" s="1"/>
      <c r="F3" s="1"/>
      <c r="G3" s="1"/>
      <c r="H3" s="1"/>
      <c r="I3" s="1"/>
    </row>
    <row r="4" spans="2:9" x14ac:dyDescent="0.25">
      <c r="B4" s="1"/>
      <c r="C4" s="1"/>
      <c r="D4" s="1"/>
      <c r="E4" s="1"/>
      <c r="F4" s="1"/>
      <c r="G4" s="1"/>
      <c r="H4" s="1"/>
      <c r="I4" s="1"/>
    </row>
    <row r="5" spans="2:9" x14ac:dyDescent="0.25">
      <c r="B5" s="1"/>
      <c r="C5" s="1"/>
      <c r="D5" s="1"/>
      <c r="E5" s="1"/>
      <c r="F5" s="1"/>
      <c r="G5" s="1"/>
      <c r="H5" s="1"/>
      <c r="I5" s="1"/>
    </row>
    <row r="6" spans="2:9" x14ac:dyDescent="0.25">
      <c r="B6" s="1"/>
      <c r="C6" s="1"/>
      <c r="D6" s="1"/>
      <c r="E6" s="1"/>
      <c r="F6" s="1"/>
      <c r="G6" s="1"/>
      <c r="H6" s="1"/>
      <c r="I6" s="1"/>
    </row>
    <row r="9" spans="2:9" x14ac:dyDescent="0.25">
      <c r="B9" t="s">
        <v>22</v>
      </c>
    </row>
  </sheetData>
  <mergeCells count="1">
    <mergeCell ref="B3:I6"/>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Calculator</vt:lpstr>
      <vt:lpstr>TXT-5100</vt:lpstr>
      <vt:lpstr>Prasino Study</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Kirby Jabusch</dc:creator>
  <cp:lastModifiedBy>Terry Moffatt</cp:lastModifiedBy>
  <dcterms:created xsi:type="dcterms:W3CDTF">2018-07-25T14:40:19Z</dcterms:created>
  <dcterms:modified xsi:type="dcterms:W3CDTF">2018-07-26T19:42:08Z</dcterms:modified>
</cp:coreProperties>
</file>